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hagelstein/Downloads/"/>
    </mc:Choice>
  </mc:AlternateContent>
  <xr:revisionPtr revIDLastSave="0" documentId="8_{5585AF7F-2112-D743-8418-CDD16984C4BE}" xr6:coauthVersionLast="36" xr6:coauthVersionMax="36" xr10:uidLastSave="{00000000-0000-0000-0000-000000000000}"/>
  <bookViews>
    <workbookView xWindow="0" yWindow="460" windowWidth="20520" windowHeight="8380" xr2:uid="{00000000-000D-0000-FFFF-FFFF00000000}"/>
  </bookViews>
  <sheets>
    <sheet name="Mutaties 2019 tm 1e kw 2023" sheetId="1" r:id="rId1"/>
    <sheet name="Balans" sheetId="2" r:id="rId2"/>
    <sheet name="W&amp;V" sheetId="3" r:id="rId3"/>
    <sheet name="Blad1" sheetId="4" r:id="rId4"/>
  </sheets>
  <definedNames>
    <definedName name="_xlnm.Print_Area" localSheetId="1">Balans!$A$1:$E$39</definedName>
  </definedNames>
  <calcPr calcId="181029"/>
</workbook>
</file>

<file path=xl/calcChain.xml><?xml version="1.0" encoding="utf-8"?>
<calcChain xmlns="http://schemas.openxmlformats.org/spreadsheetml/2006/main">
  <c r="B12" i="3" l="1"/>
  <c r="B11" i="3"/>
  <c r="B10" i="3"/>
  <c r="C39" i="1" l="1"/>
  <c r="C10" i="1" l="1"/>
  <c r="B14" i="2"/>
  <c r="C3" i="1" l="1"/>
  <c r="B23" i="2"/>
  <c r="C89" i="1"/>
  <c r="B27" i="2" l="1"/>
  <c r="D23" i="2"/>
  <c r="D27" i="2" s="1"/>
  <c r="B7" i="2"/>
  <c r="D14" i="2"/>
  <c r="B13" i="3"/>
  <c r="B15" i="3" l="1"/>
  <c r="D7" i="2"/>
  <c r="D10" i="2" s="1"/>
  <c r="B10" i="2"/>
  <c r="D18" i="2" l="1"/>
  <c r="B16" i="3"/>
</calcChain>
</file>

<file path=xl/sharedStrings.xml><?xml version="1.0" encoding="utf-8"?>
<sst xmlns="http://schemas.openxmlformats.org/spreadsheetml/2006/main" count="247" uniqueCount="125">
  <si>
    <t>Bankkosten</t>
  </si>
  <si>
    <t>Stichting walk together</t>
  </si>
  <si>
    <t>Bart</t>
  </si>
  <si>
    <t>Safina gift 2019</t>
  </si>
  <si>
    <t>Margreet</t>
  </si>
  <si>
    <t>Unicef</t>
  </si>
  <si>
    <t>Lilianefonds</t>
  </si>
  <si>
    <t>St vier het leven</t>
  </si>
  <si>
    <t>Giro 555 (noodhulp Mozambique)</t>
  </si>
  <si>
    <t>high five foundation</t>
  </si>
  <si>
    <t>Quiet 500</t>
  </si>
  <si>
    <t>Hostnet</t>
  </si>
  <si>
    <t>Stand 31-12-2018</t>
  </si>
  <si>
    <t>Balans per 31-12-2019</t>
  </si>
  <si>
    <t>Debet</t>
  </si>
  <si>
    <t>Credit</t>
  </si>
  <si>
    <t>Stand per 31-12-2019</t>
  </si>
  <si>
    <t>Eigen vermogen</t>
  </si>
  <si>
    <t>Totaal</t>
  </si>
  <si>
    <t>Inkomsten</t>
  </si>
  <si>
    <t>Internet hosting</t>
  </si>
  <si>
    <t>giften</t>
  </si>
  <si>
    <t>legaat Aaf Mafdersloot-onvlee</t>
  </si>
  <si>
    <t>All</t>
  </si>
  <si>
    <t xml:space="preserve">Bart </t>
  </si>
  <si>
    <t>Riet</t>
  </si>
  <si>
    <t>Lionsclub deventer jubileum concert</t>
  </si>
  <si>
    <t>Totaal uitgave</t>
  </si>
  <si>
    <t>Totaal inkomsten</t>
  </si>
  <si>
    <t>Rabobank NL11RABO…728</t>
  </si>
  <si>
    <t>Uitgave:</t>
  </si>
  <si>
    <t>Zie mutatie overzicht</t>
  </si>
  <si>
    <t>kerk in actie (kinderen in de knel)</t>
  </si>
  <si>
    <t>Max Maakt mogelijk</t>
  </si>
  <si>
    <t>St. Ronald mc Donaldhuis</t>
  </si>
  <si>
    <t>St. Ambulance wens</t>
  </si>
  <si>
    <t>St. hulp letland</t>
  </si>
  <si>
    <t>Frits/Margreet</t>
  </si>
  <si>
    <t>H.A.W.M. Ernst-Tomassen</t>
  </si>
  <si>
    <t>B.S.steenhuis (pen)</t>
  </si>
  <si>
    <t>M.Hagelsteijn-Mandersloot (VZ)</t>
  </si>
  <si>
    <t>Bathmen,</t>
  </si>
  <si>
    <t>STICHTING HET MADERONDEHUIS</t>
  </si>
  <si>
    <t>Giro 555 Noodsteun Beiroet</t>
  </si>
  <si>
    <t>Dhr O.I.R. Mohamed Vliegtickets</t>
  </si>
  <si>
    <t>St Likoni</t>
  </si>
  <si>
    <t>Stichting voor de kunst (iris)</t>
  </si>
  <si>
    <t>St. blessed genetation (Ineke)</t>
  </si>
  <si>
    <t>Dhr O.I.R. Mohamed Visa</t>
  </si>
  <si>
    <t>Voedselbank Venendaal</t>
  </si>
  <si>
    <t>Arboretumkerk</t>
  </si>
  <si>
    <t>Pro filia</t>
  </si>
  <si>
    <t>Cafe doodgewoon</t>
  </si>
  <si>
    <t>Kerk actie Kinderen in de knel</t>
  </si>
  <si>
    <t>Het rode kruis</t>
  </si>
  <si>
    <t>Liliane fonds</t>
  </si>
  <si>
    <t>St Max maakt mogelijk</t>
  </si>
  <si>
    <t>st. vaarwens</t>
  </si>
  <si>
    <t>Stand vandaag (28-12-2020)</t>
  </si>
  <si>
    <t>Balans per 31-12-2020</t>
  </si>
  <si>
    <t>Voedselbank Utrecht</t>
  </si>
  <si>
    <t>Voetselbank Deventer</t>
  </si>
  <si>
    <t>?</t>
  </si>
  <si>
    <t>margreet</t>
  </si>
  <si>
    <t>all</t>
  </si>
  <si>
    <t>Alp 'd huZes Frits Mandersloot</t>
  </si>
  <si>
    <t>Alp 'd huZes Wil Mandersloot</t>
  </si>
  <si>
    <t>EJ Goedendorp Hulphond</t>
  </si>
  <si>
    <t>Giro 555 Noodsteun Oekraine</t>
  </si>
  <si>
    <t>Margreet Hagelstein</t>
  </si>
  <si>
    <t>Saldo</t>
  </si>
  <si>
    <t>Stand per 31-12-2021</t>
  </si>
  <si>
    <t>Overzicht schenkingen kleinkinderen 2022</t>
  </si>
  <si>
    <t>Martijn</t>
  </si>
  <si>
    <t>Joost</t>
  </si>
  <si>
    <t>Wouter</t>
  </si>
  <si>
    <t>Marianne</t>
  </si>
  <si>
    <t>Susanne</t>
  </si>
  <si>
    <t>Rick</t>
  </si>
  <si>
    <t>Niels</t>
  </si>
  <si>
    <t>Frank</t>
  </si>
  <si>
    <t>Thijs</t>
  </si>
  <si>
    <t>Daan</t>
  </si>
  <si>
    <t>Koen</t>
  </si>
  <si>
    <t>Marlous</t>
  </si>
  <si>
    <t>Tom</t>
  </si>
  <si>
    <t>Feline</t>
  </si>
  <si>
    <t>Naam</t>
  </si>
  <si>
    <t>Doel</t>
  </si>
  <si>
    <t>Rekening nummer</t>
  </si>
  <si>
    <t>Bedrag</t>
  </si>
  <si>
    <t>Speelgoedbank friesland</t>
  </si>
  <si>
    <t>NL70RABO0150562292</t>
  </si>
  <si>
    <t>Amref ter bestrijding van kindersterfte in Afrika</t>
  </si>
  <si>
    <t>doneer knop</t>
  </si>
  <si>
    <t>Doneer knop</t>
  </si>
  <si>
    <t>Stichting likoni</t>
  </si>
  <si>
    <t>NL48Rabo0127228756</t>
  </si>
  <si>
    <t>Stichting earlybirds</t>
  </si>
  <si>
    <t>NL23INGB0006262411</t>
  </si>
  <si>
    <t>Dierenpark en theehuis buiten in het centrum van dronten</t>
  </si>
  <si>
    <t>NL28RABO3163505171</t>
  </si>
  <si>
    <t>Stichting de ateliers</t>
  </si>
  <si>
    <t>NL84RABO3316648151</t>
  </si>
  <si>
    <t>Stichting Walk together</t>
  </si>
  <si>
    <t>Blessed Generation</t>
  </si>
  <si>
    <t>Lionsclub deventer</t>
  </si>
  <si>
    <t>Op eigen benen</t>
  </si>
  <si>
    <t>Stichting met je hart</t>
  </si>
  <si>
    <t>St likoni</t>
  </si>
  <si>
    <t>Amref</t>
  </si>
  <si>
    <t>Earlybirds</t>
  </si>
  <si>
    <t>de ateliers</t>
  </si>
  <si>
    <t>Walk together</t>
  </si>
  <si>
    <t>blessed generation</t>
  </si>
  <si>
    <t>Stichting vrienden van ontmoetingspark buiten</t>
  </si>
  <si>
    <t>Giro 555</t>
  </si>
  <si>
    <t>Saldo 31-12-2022</t>
  </si>
  <si>
    <t>Balans per 31-12-2022</t>
  </si>
  <si>
    <t>Ondergetekenden, bestuursleden van de stichting Het Maderondehuis verklaren zich hierbij akkoord met deze jaarrekening 2022</t>
  </si>
  <si>
    <t>Resultaten rekening 2022</t>
  </si>
  <si>
    <t>Giften 2022</t>
  </si>
  <si>
    <t>Resultaat 2022</t>
  </si>
  <si>
    <t>Check</t>
  </si>
  <si>
    <t>Stand per 4-4-2023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</si>
</sst>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_-* #,##0.00_-;_-* #,##0.00\-;_-* &quot;-&quot;??_-;_-@_-"/>
    <numFmt numFmtId="167" formatCode="dd/mm/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name val="Arial"/>
      <family val="2"/>
    </font>
    <font>
      <sz val="28"/>
      <name val="Garamond"/>
      <family val="1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/>
    <xf numFmtId="164" fontId="0" fillId="0" borderId="0" xfId="1" applyFont="1"/>
    <xf numFmtId="165" fontId="0" fillId="0" borderId="0" xfId="1" applyNumberFormat="1" applyFont="1"/>
    <xf numFmtId="164" fontId="0" fillId="0" borderId="0" xfId="1" applyNumberFormat="1" applyFon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0" xfId="0" applyNumberFormat="1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5" fontId="0" fillId="0" borderId="7" xfId="1" applyNumberFormat="1" applyFont="1" applyBorder="1"/>
    <xf numFmtId="164" fontId="0" fillId="0" borderId="7" xfId="1" applyFont="1" applyBorder="1"/>
    <xf numFmtId="0" fontId="2" fillId="0" borderId="0" xfId="0" applyFont="1"/>
    <xf numFmtId="14" fontId="2" fillId="0" borderId="0" xfId="0" applyNumberFormat="1" applyFont="1"/>
    <xf numFmtId="164" fontId="2" fillId="0" borderId="0" xfId="1" applyNumberFormat="1" applyFont="1"/>
    <xf numFmtId="0" fontId="3" fillId="0" borderId="0" xfId="2"/>
    <xf numFmtId="166" fontId="3" fillId="0" borderId="0" xfId="2" applyNumberFormat="1"/>
    <xf numFmtId="167" fontId="3" fillId="0" borderId="0" xfId="2" applyNumberFormat="1"/>
    <xf numFmtId="0" fontId="4" fillId="0" borderId="6" xfId="2" applyFont="1" applyBorder="1" applyAlignment="1"/>
    <xf numFmtId="0" fontId="0" fillId="0" borderId="0" xfId="0" applyFont="1"/>
    <xf numFmtId="14" fontId="0" fillId="0" borderId="0" xfId="0" applyNumberForma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/>
    <xf numFmtId="0" fontId="5" fillId="0" borderId="2" xfId="0" applyFont="1" applyBorder="1"/>
    <xf numFmtId="0" fontId="5" fillId="0" borderId="4" xfId="0" applyFont="1" applyBorder="1"/>
    <xf numFmtId="164" fontId="5" fillId="0" borderId="0" xfId="0" applyNumberFormat="1" applyFont="1"/>
    <xf numFmtId="0" fontId="5" fillId="0" borderId="3" xfId="0" applyFont="1" applyBorder="1"/>
    <xf numFmtId="164" fontId="5" fillId="0" borderId="0" xfId="0" applyNumberFormat="1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6" xfId="0" applyFont="1" applyBorder="1"/>
    <xf numFmtId="164" fontId="5" fillId="0" borderId="0" xfId="1" applyNumberFormat="1" applyFont="1"/>
    <xf numFmtId="14" fontId="5" fillId="0" borderId="0" xfId="0" applyNumberFormat="1" applyFont="1"/>
    <xf numFmtId="14" fontId="6" fillId="0" borderId="0" xfId="0" applyNumberFormat="1" applyFont="1"/>
    <xf numFmtId="164" fontId="6" fillId="0" borderId="0" xfId="1" applyNumberFormat="1" applyFont="1"/>
    <xf numFmtId="0" fontId="6" fillId="0" borderId="0" xfId="0" applyFont="1"/>
    <xf numFmtId="14" fontId="6" fillId="0" borderId="0" xfId="0" applyNumberFormat="1" applyFont="1" applyAlignment="1">
      <alignment horizontal="right"/>
    </xf>
    <xf numFmtId="16" fontId="0" fillId="0" borderId="0" xfId="0" applyNumberFormat="1"/>
    <xf numFmtId="0" fontId="7" fillId="0" borderId="0" xfId="0" applyFont="1" applyFill="1" applyBorder="1"/>
    <xf numFmtId="164" fontId="7" fillId="0" borderId="0" xfId="0" applyNumberFormat="1" applyFont="1"/>
    <xf numFmtId="165" fontId="0" fillId="0" borderId="0" xfId="1" applyNumberFormat="1" applyFont="1" applyFill="1"/>
    <xf numFmtId="0" fontId="4" fillId="0" borderId="6" xfId="2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Komma" xfId="1" builtinId="3"/>
    <cellStyle name="Standaard" xfId="0" builtinId="0"/>
    <cellStyle name="Standa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18"/>
  <sheetViews>
    <sheetView tabSelected="1" workbookViewId="0">
      <selection activeCell="E8" sqref="E8"/>
    </sheetView>
  </sheetViews>
  <sheetFormatPr baseColWidth="10" defaultColWidth="8.83203125" defaultRowHeight="15" x14ac:dyDescent="0.2"/>
  <cols>
    <col min="1" max="1" width="31.6640625" customWidth="1"/>
    <col min="2" max="2" width="11.33203125" customWidth="1"/>
    <col min="3" max="3" width="13" style="5" customWidth="1"/>
    <col min="4" max="4" width="18.6640625" customWidth="1"/>
    <col min="5" max="5" width="34.6640625" customWidth="1"/>
    <col min="6" max="6" width="15.83203125" customWidth="1"/>
  </cols>
  <sheetData>
    <row r="2" spans="1:6" ht="37" thickBot="1" x14ac:dyDescent="0.45">
      <c r="A2" s="23" t="s">
        <v>42</v>
      </c>
      <c r="B2" s="23"/>
      <c r="C2" s="23"/>
      <c r="D2" s="23"/>
      <c r="E2" s="13"/>
      <c r="F2" s="13"/>
    </row>
    <row r="3" spans="1:6" ht="16" thickTop="1" x14ac:dyDescent="0.2">
      <c r="A3" t="s">
        <v>124</v>
      </c>
      <c r="C3" s="5">
        <f>SUM(C4:C10)</f>
        <v>66727.47</v>
      </c>
      <c r="D3" t="s">
        <v>70</v>
      </c>
    </row>
    <row r="4" spans="1:6" x14ac:dyDescent="0.2">
      <c r="B4" s="25">
        <v>45020</v>
      </c>
      <c r="C4" s="5">
        <v>-13.88</v>
      </c>
      <c r="D4" s="41" t="s">
        <v>0</v>
      </c>
    </row>
    <row r="5" spans="1:6" x14ac:dyDescent="0.2">
      <c r="B5" s="25">
        <v>44987</v>
      </c>
      <c r="C5" s="5">
        <v>-13.88</v>
      </c>
      <c r="D5" s="41" t="s">
        <v>0</v>
      </c>
    </row>
    <row r="6" spans="1:6" x14ac:dyDescent="0.2">
      <c r="B6" s="43">
        <v>44985</v>
      </c>
      <c r="C6" s="5">
        <v>-1000</v>
      </c>
      <c r="D6" t="s">
        <v>116</v>
      </c>
    </row>
    <row r="7" spans="1:6" x14ac:dyDescent="0.2">
      <c r="B7" s="43">
        <v>44959</v>
      </c>
      <c r="C7" s="5">
        <v>-13.88</v>
      </c>
      <c r="D7" s="41" t="s">
        <v>0</v>
      </c>
    </row>
    <row r="8" spans="1:6" x14ac:dyDescent="0.2">
      <c r="B8" s="43">
        <v>44951</v>
      </c>
      <c r="C8" s="5">
        <v>-65.34</v>
      </c>
      <c r="D8" s="41" t="s">
        <v>11</v>
      </c>
    </row>
    <row r="9" spans="1:6" x14ac:dyDescent="0.2">
      <c r="B9" s="43">
        <v>44929</v>
      </c>
      <c r="C9" s="5">
        <v>-9.9499999999999993</v>
      </c>
      <c r="D9" s="41" t="s">
        <v>0</v>
      </c>
    </row>
    <row r="10" spans="1:6" x14ac:dyDescent="0.2">
      <c r="A10" t="s">
        <v>117</v>
      </c>
      <c r="B10" s="43"/>
      <c r="C10" s="5">
        <f>SUM(C11:C39)</f>
        <v>67844.399999999994</v>
      </c>
      <c r="D10" s="41"/>
    </row>
    <row r="11" spans="1:6" x14ac:dyDescent="0.2">
      <c r="B11" s="43">
        <v>45262</v>
      </c>
      <c r="C11" s="5">
        <v>-9.9499999999999993</v>
      </c>
      <c r="D11" s="41" t="s">
        <v>0</v>
      </c>
    </row>
    <row r="12" spans="1:6" x14ac:dyDescent="0.2">
      <c r="B12" s="43">
        <v>44886</v>
      </c>
      <c r="C12" s="5">
        <v>-500</v>
      </c>
      <c r="D12" t="s">
        <v>115</v>
      </c>
    </row>
    <row r="13" spans="1:6" x14ac:dyDescent="0.2">
      <c r="B13" s="25">
        <v>44874</v>
      </c>
      <c r="C13" s="5">
        <v>-1000</v>
      </c>
      <c r="D13" t="s">
        <v>108</v>
      </c>
    </row>
    <row r="14" spans="1:6" x14ac:dyDescent="0.2">
      <c r="B14" s="25">
        <v>44874</v>
      </c>
      <c r="C14" s="5">
        <v>-4000</v>
      </c>
      <c r="D14" t="s">
        <v>109</v>
      </c>
    </row>
    <row r="15" spans="1:6" x14ac:dyDescent="0.2">
      <c r="B15" s="25">
        <v>44874</v>
      </c>
      <c r="C15" s="5">
        <v>-1000</v>
      </c>
      <c r="D15" t="s">
        <v>110</v>
      </c>
    </row>
    <row r="16" spans="1:6" x14ac:dyDescent="0.2">
      <c r="B16" s="25">
        <v>44874</v>
      </c>
      <c r="C16" s="5">
        <v>-1000</v>
      </c>
      <c r="D16" t="s">
        <v>91</v>
      </c>
    </row>
    <row r="17" spans="1:5" x14ac:dyDescent="0.2">
      <c r="B17" s="25">
        <v>44874</v>
      </c>
      <c r="C17" s="5">
        <v>-1000</v>
      </c>
      <c r="D17" t="s">
        <v>111</v>
      </c>
    </row>
    <row r="18" spans="1:5" x14ac:dyDescent="0.2">
      <c r="B18" s="25">
        <v>44874</v>
      </c>
      <c r="C18" s="5">
        <v>-500</v>
      </c>
      <c r="D18" t="s">
        <v>112</v>
      </c>
    </row>
    <row r="19" spans="1:5" x14ac:dyDescent="0.2">
      <c r="B19" s="25">
        <v>44874</v>
      </c>
      <c r="C19" s="5">
        <v>-500</v>
      </c>
      <c r="D19" t="s">
        <v>113</v>
      </c>
    </row>
    <row r="20" spans="1:5" x14ac:dyDescent="0.2">
      <c r="B20" s="25">
        <v>44874</v>
      </c>
      <c r="C20" s="5">
        <v>-500</v>
      </c>
      <c r="D20" t="s">
        <v>114</v>
      </c>
    </row>
    <row r="21" spans="1:5" x14ac:dyDescent="0.2">
      <c r="B21" s="25">
        <v>44867</v>
      </c>
      <c r="C21" s="40">
        <v>-9.9499999999999993</v>
      </c>
      <c r="D21" s="41" t="s">
        <v>0</v>
      </c>
    </row>
    <row r="22" spans="1:5" x14ac:dyDescent="0.2">
      <c r="B22" s="25">
        <v>44838</v>
      </c>
      <c r="C22" s="40">
        <v>-9.9499999999999993</v>
      </c>
      <c r="D22" s="41" t="s">
        <v>0</v>
      </c>
    </row>
    <row r="23" spans="1:5" x14ac:dyDescent="0.2">
      <c r="B23" s="25">
        <v>44819</v>
      </c>
      <c r="C23" s="5">
        <v>-1600</v>
      </c>
      <c r="D23" t="s">
        <v>107</v>
      </c>
    </row>
    <row r="24" spans="1:5" x14ac:dyDescent="0.2">
      <c r="B24" s="25">
        <v>44806</v>
      </c>
      <c r="C24" s="40">
        <v>-9.9499999999999993</v>
      </c>
      <c r="D24" s="41" t="s">
        <v>0</v>
      </c>
    </row>
    <row r="25" spans="1:5" x14ac:dyDescent="0.2">
      <c r="B25" s="25">
        <v>44775</v>
      </c>
      <c r="C25" s="40">
        <v>-9.9499999999999993</v>
      </c>
      <c r="D25" s="41" t="s">
        <v>0</v>
      </c>
    </row>
    <row r="26" spans="1:5" x14ac:dyDescent="0.2">
      <c r="B26" s="25">
        <v>44744</v>
      </c>
      <c r="C26" s="40">
        <v>-9.9499999999999993</v>
      </c>
      <c r="D26" s="41" t="s">
        <v>0</v>
      </c>
    </row>
    <row r="27" spans="1:5" x14ac:dyDescent="0.2">
      <c r="B27" s="25">
        <v>44714</v>
      </c>
      <c r="C27" s="40">
        <v>-9.9499999999999993</v>
      </c>
      <c r="D27" s="41" t="s">
        <v>0</v>
      </c>
    </row>
    <row r="28" spans="1:5" x14ac:dyDescent="0.2">
      <c r="B28" s="25">
        <v>44688</v>
      </c>
      <c r="C28" s="5">
        <v>-1500</v>
      </c>
      <c r="D28" s="41" t="s">
        <v>106</v>
      </c>
    </row>
    <row r="29" spans="1:5" x14ac:dyDescent="0.2">
      <c r="B29" s="25">
        <v>44684</v>
      </c>
      <c r="C29" s="40">
        <v>-9.9499999999999993</v>
      </c>
      <c r="D29" s="41" t="s">
        <v>0</v>
      </c>
    </row>
    <row r="30" spans="1:5" x14ac:dyDescent="0.2">
      <c r="A30" s="26"/>
      <c r="B30" s="39">
        <v>44653</v>
      </c>
      <c r="C30" s="40">
        <v>-9.9499999999999993</v>
      </c>
      <c r="D30" s="41" t="s">
        <v>0</v>
      </c>
      <c r="E30" s="26"/>
    </row>
    <row r="31" spans="1:5" x14ac:dyDescent="0.2">
      <c r="A31" s="26"/>
      <c r="B31" s="39">
        <v>44628</v>
      </c>
      <c r="C31" s="40">
        <v>-1500</v>
      </c>
      <c r="D31" s="41" t="s">
        <v>68</v>
      </c>
      <c r="E31" s="26"/>
    </row>
    <row r="32" spans="1:5" x14ac:dyDescent="0.2">
      <c r="A32" s="26"/>
      <c r="B32" s="39">
        <v>44622</v>
      </c>
      <c r="C32" s="40">
        <v>-9.9499999999999993</v>
      </c>
      <c r="D32" s="41" t="s">
        <v>0</v>
      </c>
      <c r="E32" s="26"/>
    </row>
    <row r="33" spans="1:5" x14ac:dyDescent="0.2">
      <c r="A33" s="26"/>
      <c r="B33" s="42">
        <v>44613</v>
      </c>
      <c r="C33" s="40">
        <v>-56.87</v>
      </c>
      <c r="D33" s="41" t="s">
        <v>11</v>
      </c>
      <c r="E33" s="26"/>
    </row>
    <row r="34" spans="1:5" x14ac:dyDescent="0.2">
      <c r="A34" s="26"/>
      <c r="B34" s="39">
        <v>44594</v>
      </c>
      <c r="C34" s="40">
        <v>-9.9499999999999993</v>
      </c>
      <c r="D34" s="41" t="s">
        <v>0</v>
      </c>
      <c r="E34" s="26"/>
    </row>
    <row r="35" spans="1:5" x14ac:dyDescent="0.2">
      <c r="A35" s="26"/>
      <c r="B35" s="39">
        <v>44580</v>
      </c>
      <c r="C35" s="40">
        <v>-1000</v>
      </c>
      <c r="D35" s="41" t="s">
        <v>67</v>
      </c>
      <c r="E35" s="26"/>
    </row>
    <row r="36" spans="1:5" x14ac:dyDescent="0.2">
      <c r="A36" s="26"/>
      <c r="B36" s="39">
        <v>44566</v>
      </c>
      <c r="C36" s="40">
        <v>-500</v>
      </c>
      <c r="D36" s="41" t="s">
        <v>65</v>
      </c>
      <c r="E36" s="26"/>
    </row>
    <row r="37" spans="1:5" x14ac:dyDescent="0.2">
      <c r="A37" s="26"/>
      <c r="B37" s="39">
        <v>44566</v>
      </c>
      <c r="C37" s="40">
        <v>-500</v>
      </c>
      <c r="D37" s="41" t="s">
        <v>66</v>
      </c>
      <c r="E37" s="26"/>
    </row>
    <row r="38" spans="1:5" x14ac:dyDescent="0.2">
      <c r="A38" s="26"/>
      <c r="B38" s="39">
        <v>44565</v>
      </c>
      <c r="C38" s="40">
        <v>-9.9499999999999993</v>
      </c>
      <c r="D38" s="41" t="s">
        <v>0</v>
      </c>
      <c r="E38" s="26"/>
    </row>
    <row r="39" spans="1:5" x14ac:dyDescent="0.2">
      <c r="A39" t="s">
        <v>71</v>
      </c>
      <c r="B39" s="25"/>
      <c r="C39" s="5">
        <f>SUM(C40:C55)</f>
        <v>84620.67</v>
      </c>
      <c r="D39" t="s">
        <v>70</v>
      </c>
    </row>
    <row r="40" spans="1:5" x14ac:dyDescent="0.2">
      <c r="B40" s="38">
        <v>44532</v>
      </c>
      <c r="C40" s="37">
        <v>-9.9499999999999993</v>
      </c>
      <c r="D40" s="26" t="s">
        <v>0</v>
      </c>
    </row>
    <row r="41" spans="1:5" x14ac:dyDescent="0.2">
      <c r="B41" s="38">
        <v>44502</v>
      </c>
      <c r="C41" s="37">
        <v>-9.9499999999999993</v>
      </c>
      <c r="D41" s="26" t="s">
        <v>0</v>
      </c>
    </row>
    <row r="42" spans="1:5" x14ac:dyDescent="0.2">
      <c r="B42" s="38">
        <v>44471</v>
      </c>
      <c r="C42" s="37">
        <v>-9.9499999999999993</v>
      </c>
      <c r="D42" s="26" t="s">
        <v>0</v>
      </c>
    </row>
    <row r="43" spans="1:5" x14ac:dyDescent="0.2">
      <c r="B43" s="38">
        <v>44445</v>
      </c>
      <c r="C43" s="37">
        <v>-45.38</v>
      </c>
      <c r="D43" s="26" t="s">
        <v>11</v>
      </c>
    </row>
    <row r="44" spans="1:5" x14ac:dyDescent="0.2">
      <c r="B44" s="38">
        <v>44441</v>
      </c>
      <c r="C44" s="37">
        <v>-9.9499999999999993</v>
      </c>
      <c r="D44" s="26" t="s">
        <v>0</v>
      </c>
    </row>
    <row r="45" spans="1:5" x14ac:dyDescent="0.2">
      <c r="B45" s="38">
        <v>44411</v>
      </c>
      <c r="C45" s="37">
        <v>-9.9499999999999993</v>
      </c>
      <c r="D45" s="26" t="s">
        <v>0</v>
      </c>
    </row>
    <row r="46" spans="1:5" x14ac:dyDescent="0.2">
      <c r="B46" s="38">
        <v>44379</v>
      </c>
      <c r="C46" s="37">
        <v>-9.9499999999999993</v>
      </c>
      <c r="D46" s="26" t="s">
        <v>0</v>
      </c>
    </row>
    <row r="47" spans="1:5" x14ac:dyDescent="0.2">
      <c r="B47" s="38">
        <v>44349</v>
      </c>
      <c r="C47" s="37">
        <v>-9.9499999999999993</v>
      </c>
      <c r="D47" s="26" t="s">
        <v>0</v>
      </c>
    </row>
    <row r="48" spans="1:5" x14ac:dyDescent="0.2">
      <c r="B48" s="38">
        <v>44320</v>
      </c>
      <c r="C48" s="37">
        <v>-9.9499999999999993</v>
      </c>
      <c r="D48" s="26" t="s">
        <v>0</v>
      </c>
    </row>
    <row r="49" spans="1:6" x14ac:dyDescent="0.2">
      <c r="B49" s="38">
        <v>44288</v>
      </c>
      <c r="C49" s="37">
        <v>-9.9499999999999993</v>
      </c>
      <c r="D49" s="26" t="s">
        <v>0</v>
      </c>
    </row>
    <row r="50" spans="1:6" x14ac:dyDescent="0.2">
      <c r="B50" s="38">
        <v>44258</v>
      </c>
      <c r="C50" s="37">
        <v>-793.45</v>
      </c>
      <c r="D50" s="26" t="s">
        <v>69</v>
      </c>
    </row>
    <row r="51" spans="1:6" x14ac:dyDescent="0.2">
      <c r="B51" s="38">
        <v>44257</v>
      </c>
      <c r="C51" s="37">
        <v>-9.9499999999999993</v>
      </c>
      <c r="D51" s="26" t="s">
        <v>0</v>
      </c>
    </row>
    <row r="52" spans="1:6" x14ac:dyDescent="0.2">
      <c r="B52" s="38">
        <v>44244</v>
      </c>
      <c r="C52" s="37">
        <v>-53.24</v>
      </c>
      <c r="D52" s="26" t="s">
        <v>11</v>
      </c>
    </row>
    <row r="53" spans="1:6" x14ac:dyDescent="0.2">
      <c r="B53" s="38">
        <v>44230</v>
      </c>
      <c r="C53" s="37">
        <v>-9.9499999999999993</v>
      </c>
      <c r="D53" s="26" t="s">
        <v>0</v>
      </c>
    </row>
    <row r="54" spans="1:6" x14ac:dyDescent="0.2">
      <c r="B54" s="38">
        <v>44201</v>
      </c>
      <c r="C54" s="37">
        <v>-9.93</v>
      </c>
      <c r="D54" s="26" t="s">
        <v>0</v>
      </c>
    </row>
    <row r="55" spans="1:6" x14ac:dyDescent="0.2">
      <c r="A55" s="24" t="s">
        <v>58</v>
      </c>
      <c r="B55" s="38">
        <v>44193</v>
      </c>
      <c r="C55" s="37">
        <v>85632.12</v>
      </c>
      <c r="D55" s="26" t="s">
        <v>70</v>
      </c>
      <c r="E55" s="26"/>
      <c r="F55" s="26"/>
    </row>
    <row r="56" spans="1:6" x14ac:dyDescent="0.2">
      <c r="A56" s="24"/>
      <c r="B56" s="38">
        <v>44167</v>
      </c>
      <c r="C56" s="37">
        <v>-9.9499999999999993</v>
      </c>
      <c r="D56" s="26" t="s">
        <v>0</v>
      </c>
      <c r="E56" s="26"/>
      <c r="F56" s="26"/>
    </row>
    <row r="57" spans="1:6" x14ac:dyDescent="0.2">
      <c r="A57" s="24"/>
      <c r="B57" s="38">
        <v>44138</v>
      </c>
      <c r="C57" s="37">
        <v>-9.9499999999999993</v>
      </c>
      <c r="D57" s="26" t="s">
        <v>0</v>
      </c>
      <c r="E57" s="26"/>
      <c r="F57" s="26"/>
    </row>
    <row r="58" spans="1:6" x14ac:dyDescent="0.2">
      <c r="A58" s="24"/>
      <c r="B58" s="38">
        <v>44106</v>
      </c>
      <c r="C58" s="37">
        <v>-9.94</v>
      </c>
      <c r="D58" s="26" t="s">
        <v>0</v>
      </c>
      <c r="E58" s="26"/>
      <c r="F58" s="26"/>
    </row>
    <row r="59" spans="1:6" x14ac:dyDescent="0.2">
      <c r="A59" s="24"/>
      <c r="B59" s="38">
        <v>44076</v>
      </c>
      <c r="C59" s="37">
        <v>-9.9499999999999993</v>
      </c>
      <c r="D59" s="26" t="s">
        <v>0</v>
      </c>
      <c r="E59" s="26"/>
      <c r="F59" s="26"/>
    </row>
    <row r="60" spans="1:6" x14ac:dyDescent="0.2">
      <c r="A60" s="24"/>
      <c r="B60" s="38">
        <v>44053</v>
      </c>
      <c r="C60" s="37">
        <v>-39.93</v>
      </c>
      <c r="D60" s="26" t="s">
        <v>11</v>
      </c>
      <c r="E60" s="26"/>
      <c r="F60" s="26"/>
    </row>
    <row r="61" spans="1:6" x14ac:dyDescent="0.2">
      <c r="A61" s="24"/>
      <c r="B61" s="38">
        <v>44053</v>
      </c>
      <c r="C61" s="37">
        <v>-1000</v>
      </c>
      <c r="D61" s="26" t="s">
        <v>43</v>
      </c>
      <c r="E61" s="26"/>
      <c r="F61" s="26"/>
    </row>
    <row r="62" spans="1:6" x14ac:dyDescent="0.2">
      <c r="A62" s="24"/>
      <c r="B62" s="38">
        <v>44047</v>
      </c>
      <c r="C62" s="37">
        <v>-9.9499999999999993</v>
      </c>
      <c r="D62" s="26" t="s">
        <v>0</v>
      </c>
      <c r="E62" s="26"/>
      <c r="F62" s="26"/>
    </row>
    <row r="63" spans="1:6" x14ac:dyDescent="0.2">
      <c r="A63" s="24"/>
      <c r="B63" s="38">
        <v>44016</v>
      </c>
      <c r="C63" s="37">
        <v>-1000</v>
      </c>
      <c r="D63" s="26" t="s">
        <v>44</v>
      </c>
      <c r="E63" s="26"/>
      <c r="F63" s="26" t="s">
        <v>4</v>
      </c>
    </row>
    <row r="64" spans="1:6" x14ac:dyDescent="0.2">
      <c r="A64" s="24"/>
      <c r="B64" s="38">
        <v>44014</v>
      </c>
      <c r="C64" s="37">
        <v>-9.99</v>
      </c>
      <c r="D64" s="26" t="s">
        <v>0</v>
      </c>
      <c r="E64" s="26"/>
      <c r="F64" s="26"/>
    </row>
    <row r="65" spans="1:7" x14ac:dyDescent="0.2">
      <c r="A65" s="24"/>
      <c r="B65" s="38">
        <v>44000</v>
      </c>
      <c r="C65" s="37">
        <v>-2000</v>
      </c>
      <c r="D65" s="26" t="s">
        <v>45</v>
      </c>
      <c r="E65" s="26"/>
      <c r="F65" s="26" t="s">
        <v>4</v>
      </c>
    </row>
    <row r="66" spans="1:7" x14ac:dyDescent="0.2">
      <c r="A66" s="24"/>
      <c r="B66" s="38">
        <v>43984</v>
      </c>
      <c r="C66" s="37">
        <v>-9.91</v>
      </c>
      <c r="D66" s="26" t="s">
        <v>0</v>
      </c>
      <c r="E66" s="26"/>
      <c r="F66" s="26"/>
    </row>
    <row r="67" spans="1:7" x14ac:dyDescent="0.2">
      <c r="A67" s="24"/>
      <c r="B67" s="38">
        <v>43982</v>
      </c>
      <c r="C67" s="37">
        <v>-500</v>
      </c>
      <c r="D67" s="26" t="s">
        <v>46</v>
      </c>
      <c r="E67" s="26"/>
      <c r="F67" s="26" t="s">
        <v>23</v>
      </c>
    </row>
    <row r="68" spans="1:7" x14ac:dyDescent="0.2">
      <c r="A68" s="24"/>
      <c r="B68" s="38">
        <v>43956</v>
      </c>
      <c r="C68" s="37">
        <v>-9.98</v>
      </c>
      <c r="D68" s="26" t="s">
        <v>0</v>
      </c>
      <c r="E68" s="26"/>
      <c r="F68" s="26"/>
    </row>
    <row r="69" spans="1:7" x14ac:dyDescent="0.2">
      <c r="A69" s="24"/>
      <c r="B69" s="38">
        <v>43944</v>
      </c>
      <c r="C69" s="37">
        <v>-1000</v>
      </c>
      <c r="D69" s="26" t="s">
        <v>47</v>
      </c>
      <c r="E69" s="26"/>
      <c r="F69" s="26" t="s">
        <v>2</v>
      </c>
    </row>
    <row r="70" spans="1:7" x14ac:dyDescent="0.2">
      <c r="A70" s="24"/>
      <c r="B70" s="38">
        <v>43928</v>
      </c>
      <c r="C70" s="37">
        <v>-1000</v>
      </c>
      <c r="D70" s="26" t="s">
        <v>48</v>
      </c>
      <c r="E70" s="26"/>
      <c r="F70" s="26" t="s">
        <v>4</v>
      </c>
    </row>
    <row r="71" spans="1:7" x14ac:dyDescent="0.2">
      <c r="A71" s="24"/>
      <c r="B71" s="38">
        <v>43923</v>
      </c>
      <c r="C71" s="37">
        <v>-9.91</v>
      </c>
      <c r="D71" s="26" t="s">
        <v>0</v>
      </c>
      <c r="E71" s="26"/>
      <c r="F71" s="26"/>
    </row>
    <row r="72" spans="1:7" x14ac:dyDescent="0.2">
      <c r="A72" s="24"/>
      <c r="B72" s="38">
        <v>43918</v>
      </c>
      <c r="C72" s="37">
        <v>-500</v>
      </c>
      <c r="D72" s="26" t="s">
        <v>49</v>
      </c>
      <c r="E72" s="26"/>
      <c r="F72" s="26" t="s">
        <v>4</v>
      </c>
    </row>
    <row r="73" spans="1:7" x14ac:dyDescent="0.2">
      <c r="A73" s="24"/>
      <c r="B73" s="38">
        <v>43918</v>
      </c>
      <c r="C73" s="37">
        <v>-500</v>
      </c>
      <c r="D73" s="26" t="s">
        <v>60</v>
      </c>
      <c r="E73" s="26"/>
      <c r="F73" s="26" t="s">
        <v>2</v>
      </c>
    </row>
    <row r="74" spans="1:7" x14ac:dyDescent="0.2">
      <c r="A74" s="24"/>
      <c r="B74" s="38">
        <v>43918</v>
      </c>
      <c r="C74" s="37">
        <v>-500</v>
      </c>
      <c r="D74" s="26" t="s">
        <v>61</v>
      </c>
      <c r="E74" s="26"/>
      <c r="F74" s="26" t="s">
        <v>25</v>
      </c>
    </row>
    <row r="75" spans="1:7" x14ac:dyDescent="0.2">
      <c r="A75" s="24"/>
      <c r="B75" s="38">
        <v>43893</v>
      </c>
      <c r="C75" s="37">
        <v>-9.94</v>
      </c>
      <c r="D75" s="26" t="s">
        <v>0</v>
      </c>
      <c r="E75" s="26"/>
      <c r="F75" s="26"/>
    </row>
    <row r="76" spans="1:7" x14ac:dyDescent="0.2">
      <c r="A76" s="24"/>
      <c r="B76" s="38">
        <v>43891</v>
      </c>
      <c r="C76" s="37">
        <v>-48.5</v>
      </c>
      <c r="D76" s="26" t="s">
        <v>11</v>
      </c>
      <c r="E76" s="26"/>
      <c r="F76" s="26"/>
      <c r="G76" s="26"/>
    </row>
    <row r="77" spans="1:7" x14ac:dyDescent="0.2">
      <c r="A77" s="24"/>
      <c r="B77" s="38">
        <v>43891</v>
      </c>
      <c r="C77" s="37">
        <v>-500</v>
      </c>
      <c r="D77" s="26" t="s">
        <v>50</v>
      </c>
      <c r="E77" s="26"/>
      <c r="F77" s="26" t="s">
        <v>62</v>
      </c>
      <c r="G77" s="26"/>
    </row>
    <row r="78" spans="1:7" x14ac:dyDescent="0.2">
      <c r="A78" s="24"/>
      <c r="B78" s="38">
        <v>43891</v>
      </c>
      <c r="C78" s="37">
        <v>-500</v>
      </c>
      <c r="D78" s="26" t="s">
        <v>51</v>
      </c>
      <c r="E78" s="26"/>
      <c r="F78" s="26" t="s">
        <v>25</v>
      </c>
      <c r="G78" s="26"/>
    </row>
    <row r="79" spans="1:7" x14ac:dyDescent="0.2">
      <c r="A79" s="24"/>
      <c r="B79" s="38">
        <v>43891</v>
      </c>
      <c r="C79" s="37">
        <v>-500</v>
      </c>
      <c r="D79" s="26" t="s">
        <v>52</v>
      </c>
      <c r="E79" s="26"/>
      <c r="F79" s="26" t="s">
        <v>4</v>
      </c>
      <c r="G79" s="26"/>
    </row>
    <row r="80" spans="1:7" x14ac:dyDescent="0.2">
      <c r="A80" s="24"/>
      <c r="B80" s="38">
        <v>43891</v>
      </c>
      <c r="C80" s="37">
        <v>-1000</v>
      </c>
      <c r="D80" s="26" t="s">
        <v>53</v>
      </c>
      <c r="E80" s="26"/>
      <c r="F80" s="26" t="s">
        <v>63</v>
      </c>
      <c r="G80" s="26"/>
    </row>
    <row r="81" spans="1:7" x14ac:dyDescent="0.2">
      <c r="A81" s="24"/>
      <c r="B81" s="38">
        <v>43891</v>
      </c>
      <c r="C81" s="37">
        <v>-500</v>
      </c>
      <c r="D81" s="26" t="s">
        <v>54</v>
      </c>
      <c r="E81" s="26"/>
      <c r="F81" s="26" t="s">
        <v>64</v>
      </c>
      <c r="G81" s="26"/>
    </row>
    <row r="82" spans="1:7" x14ac:dyDescent="0.2">
      <c r="A82" s="24"/>
      <c r="B82" s="38">
        <v>43891</v>
      </c>
      <c r="C82" s="37">
        <v>-500</v>
      </c>
      <c r="D82" s="26" t="s">
        <v>7</v>
      </c>
      <c r="E82" s="26"/>
      <c r="F82" s="26" t="s">
        <v>25</v>
      </c>
      <c r="G82" s="26"/>
    </row>
    <row r="83" spans="1:7" x14ac:dyDescent="0.2">
      <c r="A83" s="24"/>
      <c r="B83" s="38">
        <v>43891</v>
      </c>
      <c r="C83" s="37">
        <v>-500</v>
      </c>
      <c r="D83" s="26" t="s">
        <v>55</v>
      </c>
      <c r="E83" s="26"/>
      <c r="F83" s="26" t="s">
        <v>23</v>
      </c>
      <c r="G83" s="26"/>
    </row>
    <row r="84" spans="1:7" x14ac:dyDescent="0.2">
      <c r="A84" s="24"/>
      <c r="B84" s="38">
        <v>43891</v>
      </c>
      <c r="C84" s="37">
        <v>-500</v>
      </c>
      <c r="D84" s="26" t="s">
        <v>56</v>
      </c>
      <c r="E84" s="26"/>
      <c r="F84" s="26" t="s">
        <v>23</v>
      </c>
      <c r="G84" s="26"/>
    </row>
    <row r="85" spans="1:7" x14ac:dyDescent="0.2">
      <c r="A85" s="24"/>
      <c r="B85" s="38">
        <v>43891</v>
      </c>
      <c r="C85" s="37">
        <v>-1000</v>
      </c>
      <c r="D85" s="26" t="s">
        <v>5</v>
      </c>
      <c r="E85" s="26"/>
      <c r="F85" s="26" t="s">
        <v>23</v>
      </c>
      <c r="G85" s="26"/>
    </row>
    <row r="86" spans="1:7" x14ac:dyDescent="0.2">
      <c r="A86" s="24"/>
      <c r="B86" s="38">
        <v>43891</v>
      </c>
      <c r="C86" s="37">
        <v>-1000</v>
      </c>
      <c r="D86" s="26" t="s">
        <v>57</v>
      </c>
      <c r="E86" s="26"/>
      <c r="F86" s="26" t="s">
        <v>23</v>
      </c>
      <c r="G86" s="26"/>
    </row>
    <row r="87" spans="1:7" x14ac:dyDescent="0.2">
      <c r="A87" s="24"/>
      <c r="B87" s="38">
        <v>43865</v>
      </c>
      <c r="C87" s="37">
        <v>-9.9499999999999993</v>
      </c>
      <c r="D87" s="26" t="s">
        <v>0</v>
      </c>
      <c r="E87" s="26"/>
      <c r="F87" s="26"/>
      <c r="G87" s="26"/>
    </row>
    <row r="88" spans="1:7" x14ac:dyDescent="0.2">
      <c r="A88" s="24"/>
      <c r="B88" s="38">
        <v>43833</v>
      </c>
      <c r="C88" s="37">
        <v>-9.9499999999999993</v>
      </c>
      <c r="D88" s="26" t="s">
        <v>0</v>
      </c>
      <c r="E88" s="26"/>
      <c r="F88" s="26"/>
      <c r="G88" s="26"/>
    </row>
    <row r="89" spans="1:7" x14ac:dyDescent="0.2">
      <c r="A89" s="17" t="s">
        <v>16</v>
      </c>
      <c r="B89" s="38"/>
      <c r="C89" s="37">
        <f>SUM(C90:C118)</f>
        <v>100339.91999999998</v>
      </c>
      <c r="D89" s="26"/>
      <c r="E89" s="26"/>
      <c r="F89" s="26"/>
      <c r="G89" s="26"/>
    </row>
    <row r="90" spans="1:7" x14ac:dyDescent="0.2">
      <c r="A90" s="17"/>
      <c r="B90" s="38">
        <v>43802</v>
      </c>
      <c r="C90" s="37">
        <v>-9.9499999999999993</v>
      </c>
      <c r="D90" s="26"/>
      <c r="E90" s="26" t="s">
        <v>0</v>
      </c>
      <c r="F90" s="26"/>
      <c r="G90" s="26"/>
    </row>
    <row r="91" spans="1:7" x14ac:dyDescent="0.2">
      <c r="A91" s="17"/>
      <c r="B91" s="18">
        <v>43780</v>
      </c>
      <c r="C91" s="19">
        <v>-1000</v>
      </c>
      <c r="E91" s="17" t="s">
        <v>21</v>
      </c>
      <c r="F91" s="17" t="s">
        <v>26</v>
      </c>
      <c r="G91" s="17" t="s">
        <v>37</v>
      </c>
    </row>
    <row r="92" spans="1:7" x14ac:dyDescent="0.2">
      <c r="A92" s="17"/>
      <c r="B92" s="18">
        <v>43771</v>
      </c>
      <c r="C92" s="19">
        <v>-9.9499999999999993</v>
      </c>
      <c r="E92" s="17" t="s">
        <v>0</v>
      </c>
      <c r="F92" s="17"/>
      <c r="G92" s="17"/>
    </row>
    <row r="93" spans="1:7" x14ac:dyDescent="0.2">
      <c r="A93" s="17"/>
      <c r="B93" s="18">
        <v>43741</v>
      </c>
      <c r="C93" s="19">
        <v>-9.9499999999999993</v>
      </c>
      <c r="E93" s="17" t="s">
        <v>0</v>
      </c>
      <c r="F93" s="17"/>
      <c r="G93" s="17"/>
    </row>
    <row r="94" spans="1:7" x14ac:dyDescent="0.2">
      <c r="A94" s="17"/>
      <c r="B94" s="18">
        <v>43711</v>
      </c>
      <c r="C94" s="19">
        <v>-9.9499999999999993</v>
      </c>
      <c r="E94" s="17" t="s">
        <v>0</v>
      </c>
      <c r="F94" s="17"/>
      <c r="G94" s="17"/>
    </row>
    <row r="95" spans="1:7" x14ac:dyDescent="0.2">
      <c r="A95" s="17"/>
      <c r="B95" s="18">
        <v>43679</v>
      </c>
      <c r="C95" s="19">
        <v>-9.9499999999999993</v>
      </c>
      <c r="E95" s="17" t="s">
        <v>0</v>
      </c>
      <c r="F95" s="17"/>
      <c r="G95" s="17"/>
    </row>
    <row r="96" spans="1:7" x14ac:dyDescent="0.2">
      <c r="A96" s="17"/>
      <c r="B96" s="18">
        <v>43648</v>
      </c>
      <c r="C96" s="19">
        <v>-9.9499999999999993</v>
      </c>
      <c r="E96" s="17" t="s">
        <v>0</v>
      </c>
      <c r="F96" s="17"/>
      <c r="G96" s="17"/>
    </row>
    <row r="97" spans="1:7" x14ac:dyDescent="0.2">
      <c r="A97" s="17"/>
      <c r="B97" s="18">
        <v>43627</v>
      </c>
      <c r="C97" s="19">
        <v>50500</v>
      </c>
      <c r="E97" s="17" t="s">
        <v>22</v>
      </c>
      <c r="F97" s="17"/>
      <c r="G97" s="17"/>
    </row>
    <row r="98" spans="1:7" x14ac:dyDescent="0.2">
      <c r="A98" s="17"/>
      <c r="B98" s="18">
        <v>43620</v>
      </c>
      <c r="C98" s="19">
        <v>-11.54</v>
      </c>
      <c r="E98" s="17" t="s">
        <v>0</v>
      </c>
      <c r="F98" s="17"/>
      <c r="G98" s="17"/>
    </row>
    <row r="99" spans="1:7" x14ac:dyDescent="0.2">
      <c r="A99" s="17"/>
      <c r="B99" s="18">
        <v>43596</v>
      </c>
      <c r="C99" s="19">
        <v>-500</v>
      </c>
      <c r="E99" s="17" t="s">
        <v>21</v>
      </c>
      <c r="F99" s="17" t="s">
        <v>1</v>
      </c>
      <c r="G99" s="17" t="s">
        <v>2</v>
      </c>
    </row>
    <row r="100" spans="1:7" x14ac:dyDescent="0.2">
      <c r="A100" s="17"/>
      <c r="B100" s="18">
        <v>43596</v>
      </c>
      <c r="C100" s="19">
        <v>-500</v>
      </c>
      <c r="E100" s="17" t="s">
        <v>21</v>
      </c>
      <c r="F100" s="17" t="s">
        <v>3</v>
      </c>
      <c r="G100" s="17" t="s">
        <v>25</v>
      </c>
    </row>
    <row r="101" spans="1:7" x14ac:dyDescent="0.2">
      <c r="A101" s="17"/>
      <c r="B101" s="18">
        <v>43596</v>
      </c>
      <c r="C101" s="19">
        <v>-500</v>
      </c>
      <c r="E101" s="17" t="s">
        <v>21</v>
      </c>
      <c r="F101" s="17" t="s">
        <v>34</v>
      </c>
      <c r="G101" s="17" t="s">
        <v>4</v>
      </c>
    </row>
    <row r="102" spans="1:7" x14ac:dyDescent="0.2">
      <c r="A102" s="17"/>
      <c r="B102" s="18">
        <v>43596</v>
      </c>
      <c r="C102" s="19">
        <v>-500</v>
      </c>
      <c r="E102" s="17" t="s">
        <v>21</v>
      </c>
      <c r="F102" s="17" t="s">
        <v>35</v>
      </c>
      <c r="G102" s="17" t="s">
        <v>4</v>
      </c>
    </row>
    <row r="103" spans="1:7" x14ac:dyDescent="0.2">
      <c r="A103" s="17"/>
      <c r="B103" s="18">
        <v>43596</v>
      </c>
      <c r="C103" s="19">
        <v>-1000</v>
      </c>
      <c r="E103" s="17" t="s">
        <v>21</v>
      </c>
      <c r="F103" s="17" t="s">
        <v>5</v>
      </c>
      <c r="G103" s="17" t="s">
        <v>23</v>
      </c>
    </row>
    <row r="104" spans="1:7" x14ac:dyDescent="0.2">
      <c r="A104" s="17"/>
      <c r="B104" s="18">
        <v>43596</v>
      </c>
      <c r="C104" s="19">
        <v>-500</v>
      </c>
      <c r="E104" s="17" t="s">
        <v>21</v>
      </c>
      <c r="F104" s="17" t="s">
        <v>6</v>
      </c>
      <c r="G104" s="17" t="s">
        <v>23</v>
      </c>
    </row>
    <row r="105" spans="1:7" x14ac:dyDescent="0.2">
      <c r="A105" s="17"/>
      <c r="B105" s="18">
        <v>43596</v>
      </c>
      <c r="C105" s="19">
        <v>-500</v>
      </c>
      <c r="E105" s="17" t="s">
        <v>21</v>
      </c>
      <c r="F105" s="17" t="s">
        <v>7</v>
      </c>
      <c r="G105" s="17" t="s">
        <v>4</v>
      </c>
    </row>
    <row r="106" spans="1:7" x14ac:dyDescent="0.2">
      <c r="A106" s="17"/>
      <c r="B106" s="18">
        <v>43595</v>
      </c>
      <c r="C106" s="19">
        <v>-1000</v>
      </c>
      <c r="E106" s="17" t="s">
        <v>21</v>
      </c>
      <c r="F106" s="17" t="s">
        <v>32</v>
      </c>
      <c r="G106" s="17" t="s">
        <v>4</v>
      </c>
    </row>
    <row r="107" spans="1:7" x14ac:dyDescent="0.2">
      <c r="A107" s="17"/>
      <c r="B107" s="18">
        <v>43595</v>
      </c>
      <c r="C107" s="19">
        <v>-500</v>
      </c>
      <c r="E107" s="17" t="s">
        <v>21</v>
      </c>
      <c r="F107" s="17" t="s">
        <v>33</v>
      </c>
      <c r="G107" s="17" t="s">
        <v>2</v>
      </c>
    </row>
    <row r="108" spans="1:7" x14ac:dyDescent="0.2">
      <c r="A108" s="17"/>
      <c r="B108" s="18">
        <v>43595</v>
      </c>
      <c r="C108" s="19">
        <v>-500</v>
      </c>
      <c r="E108" s="17" t="s">
        <v>21</v>
      </c>
      <c r="F108" s="17" t="s">
        <v>8</v>
      </c>
      <c r="G108" s="17" t="s">
        <v>23</v>
      </c>
    </row>
    <row r="109" spans="1:7" x14ac:dyDescent="0.2">
      <c r="A109" s="17"/>
      <c r="B109" s="18">
        <v>43595</v>
      </c>
      <c r="C109" s="19">
        <v>-1000</v>
      </c>
      <c r="E109" s="17" t="s">
        <v>21</v>
      </c>
      <c r="F109" s="17" t="s">
        <v>36</v>
      </c>
      <c r="G109" s="17" t="s">
        <v>4</v>
      </c>
    </row>
    <row r="110" spans="1:7" x14ac:dyDescent="0.2">
      <c r="A110" s="17"/>
      <c r="B110" s="18">
        <v>43595</v>
      </c>
      <c r="C110" s="19">
        <v>-500</v>
      </c>
      <c r="E110" s="17" t="s">
        <v>21</v>
      </c>
      <c r="F110" s="17" t="s">
        <v>9</v>
      </c>
      <c r="G110" s="17" t="s">
        <v>24</v>
      </c>
    </row>
    <row r="111" spans="1:7" x14ac:dyDescent="0.2">
      <c r="A111" s="17"/>
      <c r="B111" s="18">
        <v>43595</v>
      </c>
      <c r="C111" s="19">
        <v>-500</v>
      </c>
      <c r="E111" s="17" t="s">
        <v>21</v>
      </c>
      <c r="F111" s="17" t="s">
        <v>10</v>
      </c>
      <c r="G111" s="17" t="s">
        <v>25</v>
      </c>
    </row>
    <row r="112" spans="1:7" x14ac:dyDescent="0.2">
      <c r="A112" s="17"/>
      <c r="B112" s="18">
        <v>43588</v>
      </c>
      <c r="C112" s="19">
        <v>-8.3000000000000007</v>
      </c>
      <c r="E112" s="17" t="s">
        <v>0</v>
      </c>
      <c r="F112" s="17"/>
      <c r="G112" s="17"/>
    </row>
    <row r="113" spans="1:7" x14ac:dyDescent="0.2">
      <c r="A113" s="17"/>
      <c r="B113" s="18">
        <v>43557</v>
      </c>
      <c r="C113" s="19">
        <v>-9.9499999999999993</v>
      </c>
      <c r="E113" s="17" t="s">
        <v>0</v>
      </c>
      <c r="F113" s="17"/>
      <c r="G113" s="17"/>
    </row>
    <row r="114" spans="1:7" x14ac:dyDescent="0.2">
      <c r="A114" s="17"/>
      <c r="B114" s="18">
        <v>43527</v>
      </c>
      <c r="C114" s="19">
        <v>-9.9499999999999993</v>
      </c>
      <c r="E114" s="17" t="s">
        <v>0</v>
      </c>
      <c r="F114" s="17"/>
      <c r="G114" s="17"/>
    </row>
    <row r="115" spans="1:7" x14ac:dyDescent="0.2">
      <c r="A115" s="17"/>
      <c r="B115" s="18">
        <v>43508</v>
      </c>
      <c r="C115" s="19">
        <v>-48.5</v>
      </c>
      <c r="E115" s="17" t="s">
        <v>11</v>
      </c>
      <c r="F115" s="17"/>
      <c r="G115" s="17"/>
    </row>
    <row r="116" spans="1:7" x14ac:dyDescent="0.2">
      <c r="A116" s="17"/>
      <c r="B116" s="18">
        <v>43499</v>
      </c>
      <c r="C116" s="19">
        <v>-9.9499999999999993</v>
      </c>
      <c r="E116" s="17" t="s">
        <v>0</v>
      </c>
      <c r="F116" s="17"/>
      <c r="G116" s="17"/>
    </row>
    <row r="117" spans="1:7" x14ac:dyDescent="0.2">
      <c r="A117" s="17"/>
      <c r="B117" s="18">
        <v>43468</v>
      </c>
      <c r="C117" s="19">
        <v>-9.9499999999999993</v>
      </c>
      <c r="E117" s="17" t="s">
        <v>0</v>
      </c>
      <c r="F117" s="17"/>
      <c r="G117" s="17"/>
    </row>
    <row r="118" spans="1:7" x14ac:dyDescent="0.2">
      <c r="A118" s="17" t="s">
        <v>12</v>
      </c>
      <c r="B118" s="17"/>
      <c r="C118" s="19">
        <v>59007.759999999973</v>
      </c>
      <c r="D118" s="17"/>
      <c r="E118" s="17"/>
      <c r="F118" s="17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9"/>
  <sheetViews>
    <sheetView view="pageBreakPreview" zoomScale="60" zoomScaleNormal="100" workbookViewId="0">
      <selection activeCell="A31" sqref="A31"/>
    </sheetView>
  </sheetViews>
  <sheetFormatPr baseColWidth="10" defaultColWidth="8.83203125" defaultRowHeight="15" x14ac:dyDescent="0.2"/>
  <cols>
    <col min="1" max="1" width="29.6640625" customWidth="1"/>
    <col min="2" max="2" width="23.6640625" customWidth="1"/>
    <col min="3" max="3" width="19" customWidth="1"/>
    <col min="4" max="4" width="20" customWidth="1"/>
  </cols>
  <sheetData>
    <row r="2" spans="1:6" ht="37" thickBot="1" x14ac:dyDescent="0.45">
      <c r="A2" s="47" t="s">
        <v>42</v>
      </c>
      <c r="B2" s="47"/>
      <c r="C2" s="47"/>
      <c r="D2" s="47"/>
    </row>
    <row r="3" spans="1:6" ht="16" thickTop="1" x14ac:dyDescent="0.2"/>
    <row r="4" spans="1:6" x14ac:dyDescent="0.2">
      <c r="A4" s="26"/>
      <c r="B4" s="26"/>
      <c r="C4" s="26"/>
      <c r="D4" s="26"/>
    </row>
    <row r="5" spans="1:6" hidden="1" x14ac:dyDescent="0.2">
      <c r="A5" s="27" t="s">
        <v>14</v>
      </c>
      <c r="B5" s="48" t="s">
        <v>13</v>
      </c>
      <c r="C5" s="48"/>
      <c r="D5" s="28" t="s">
        <v>15</v>
      </c>
    </row>
    <row r="6" spans="1:6" hidden="1" x14ac:dyDescent="0.2">
      <c r="A6" s="26"/>
      <c r="B6" s="26"/>
      <c r="C6" s="29"/>
      <c r="D6" s="30"/>
    </row>
    <row r="7" spans="1:6" hidden="1" x14ac:dyDescent="0.2">
      <c r="A7" s="26" t="s">
        <v>29</v>
      </c>
      <c r="B7" s="31">
        <f>'Mutaties 2019 tm 1e kw 2023'!C89</f>
        <v>100339.91999999998</v>
      </c>
      <c r="C7" s="32" t="s">
        <v>17</v>
      </c>
      <c r="D7" s="33">
        <f>B7</f>
        <v>100339.91999999998</v>
      </c>
    </row>
    <row r="8" spans="1:6" hidden="1" x14ac:dyDescent="0.2">
      <c r="A8" s="26"/>
      <c r="B8" s="26"/>
      <c r="C8" s="32"/>
      <c r="D8" s="34"/>
    </row>
    <row r="9" spans="1:6" ht="16" hidden="1" thickBot="1" x14ac:dyDescent="0.25">
      <c r="A9" s="26"/>
      <c r="B9" s="35"/>
      <c r="C9" s="26"/>
      <c r="D9" s="36"/>
    </row>
    <row r="10" spans="1:6" ht="16" hidden="1" thickTop="1" x14ac:dyDescent="0.2">
      <c r="A10" s="26" t="s">
        <v>18</v>
      </c>
      <c r="B10" s="31">
        <f>B7</f>
        <v>100339.91999999998</v>
      </c>
      <c r="C10" s="34" t="s">
        <v>18</v>
      </c>
      <c r="D10" s="33">
        <f>SUM(D7:D7)</f>
        <v>100339.91999999998</v>
      </c>
    </row>
    <row r="11" spans="1:6" hidden="1" x14ac:dyDescent="0.2">
      <c r="A11" s="26"/>
      <c r="B11" s="26"/>
      <c r="C11" s="26"/>
      <c r="D11" s="26"/>
    </row>
    <row r="12" spans="1:6" hidden="1" x14ac:dyDescent="0.2">
      <c r="A12" s="27" t="s">
        <v>14</v>
      </c>
      <c r="B12" s="48" t="s">
        <v>59</v>
      </c>
      <c r="C12" s="48"/>
      <c r="D12" s="28" t="s">
        <v>15</v>
      </c>
    </row>
    <row r="13" spans="1:6" hidden="1" x14ac:dyDescent="0.2">
      <c r="A13" s="26"/>
      <c r="B13" s="26"/>
      <c r="C13" s="29"/>
      <c r="D13" s="30"/>
      <c r="E13" s="11"/>
    </row>
    <row r="14" spans="1:6" hidden="1" x14ac:dyDescent="0.2">
      <c r="A14" s="26" t="s">
        <v>29</v>
      </c>
      <c r="B14" s="31">
        <f>B18</f>
        <v>85632.119999999981</v>
      </c>
      <c r="C14" s="32" t="s">
        <v>17</v>
      </c>
      <c r="D14" s="33">
        <f>B14</f>
        <v>85632.119999999981</v>
      </c>
      <c r="E14" s="11"/>
    </row>
    <row r="15" spans="1:6" hidden="1" x14ac:dyDescent="0.2">
      <c r="A15" s="26"/>
      <c r="B15" s="26"/>
      <c r="C15" s="32"/>
      <c r="D15" s="33"/>
      <c r="E15" s="11"/>
      <c r="F15" s="6"/>
    </row>
    <row r="16" spans="1:6" hidden="1" x14ac:dyDescent="0.2">
      <c r="A16" s="26"/>
      <c r="B16" s="26"/>
      <c r="C16" s="32"/>
      <c r="D16" s="34"/>
      <c r="E16" s="11"/>
    </row>
    <row r="17" spans="1:8" ht="16" hidden="1" thickBot="1" x14ac:dyDescent="0.25">
      <c r="A17" s="26"/>
      <c r="B17" s="35"/>
      <c r="C17" s="26"/>
      <c r="D17" s="36"/>
      <c r="E17" s="11"/>
    </row>
    <row r="18" spans="1:8" ht="16" hidden="1" thickTop="1" x14ac:dyDescent="0.2">
      <c r="A18" s="26" t="s">
        <v>18</v>
      </c>
      <c r="B18" s="31">
        <v>85632.119999999981</v>
      </c>
      <c r="C18" s="34" t="s">
        <v>18</v>
      </c>
      <c r="D18" s="33">
        <f>SUM(D14:D15)</f>
        <v>85632.119999999981</v>
      </c>
      <c r="E18" s="11"/>
    </row>
    <row r="19" spans="1:8" hidden="1" x14ac:dyDescent="0.2">
      <c r="A19" s="26"/>
      <c r="B19" s="31"/>
      <c r="C19" s="34"/>
      <c r="D19" s="33"/>
      <c r="E19" s="11"/>
    </row>
    <row r="20" spans="1:8" x14ac:dyDescent="0.2">
      <c r="C20" s="11"/>
      <c r="D20" s="11"/>
      <c r="E20" s="11"/>
    </row>
    <row r="21" spans="1:8" x14ac:dyDescent="0.2">
      <c r="A21" s="1" t="s">
        <v>14</v>
      </c>
      <c r="B21" s="49" t="s">
        <v>118</v>
      </c>
      <c r="C21" s="49"/>
      <c r="D21" s="2" t="s">
        <v>15</v>
      </c>
      <c r="E21" s="11"/>
    </row>
    <row r="22" spans="1:8" x14ac:dyDescent="0.2">
      <c r="C22" s="7"/>
      <c r="D22" s="9"/>
      <c r="E22" s="11"/>
    </row>
    <row r="23" spans="1:8" x14ac:dyDescent="0.2">
      <c r="A23" t="s">
        <v>29</v>
      </c>
      <c r="B23" s="6">
        <f>'Mutaties 2019 tm 1e kw 2023'!C10</f>
        <v>67844.399999999994</v>
      </c>
      <c r="C23" s="8" t="s">
        <v>17</v>
      </c>
      <c r="D23" s="10">
        <f>B23</f>
        <v>67844.399999999994</v>
      </c>
      <c r="E23" s="11"/>
    </row>
    <row r="24" spans="1:8" x14ac:dyDescent="0.2">
      <c r="C24" s="8"/>
      <c r="D24" s="10"/>
      <c r="E24" s="11"/>
    </row>
    <row r="25" spans="1:8" x14ac:dyDescent="0.2">
      <c r="C25" s="8"/>
      <c r="D25" s="11"/>
      <c r="E25" s="11"/>
    </row>
    <row r="26" spans="1:8" ht="16" thickBot="1" x14ac:dyDescent="0.25">
      <c r="B26" s="12"/>
      <c r="D26" s="13"/>
      <c r="E26" s="11"/>
    </row>
    <row r="27" spans="1:8" ht="16" thickTop="1" x14ac:dyDescent="0.2">
      <c r="A27" t="s">
        <v>18</v>
      </c>
      <c r="B27" s="6">
        <f>B23</f>
        <v>67844.399999999994</v>
      </c>
      <c r="C27" s="11" t="s">
        <v>18</v>
      </c>
      <c r="D27" s="10">
        <f>SUM(D23:D24)</f>
        <v>67844.399999999994</v>
      </c>
      <c r="E27" s="11"/>
    </row>
    <row r="30" spans="1:8" x14ac:dyDescent="0.2">
      <c r="A30" s="22" t="s">
        <v>119</v>
      </c>
      <c r="B30" s="20"/>
      <c r="C30" s="20"/>
      <c r="D30" s="20"/>
      <c r="E30" s="20"/>
      <c r="F30" s="20"/>
      <c r="G30" s="20"/>
      <c r="H30" s="20"/>
    </row>
    <row r="33" spans="1:8" x14ac:dyDescent="0.2">
      <c r="A33" s="20" t="s">
        <v>40</v>
      </c>
      <c r="B33" s="20"/>
      <c r="C33" s="20"/>
      <c r="D33" s="20"/>
      <c r="E33" s="20"/>
      <c r="F33" s="20"/>
      <c r="G33" s="20"/>
      <c r="H33" s="20"/>
    </row>
    <row r="36" spans="1:8" x14ac:dyDescent="0.2">
      <c r="A36" s="20" t="s">
        <v>39</v>
      </c>
      <c r="B36" s="20"/>
      <c r="C36" s="20"/>
      <c r="D36" s="20"/>
      <c r="E36" s="20"/>
      <c r="F36" s="20"/>
      <c r="G36" s="20"/>
      <c r="H36" s="20"/>
    </row>
    <row r="39" spans="1:8" x14ac:dyDescent="0.2">
      <c r="A39" s="20" t="s">
        <v>38</v>
      </c>
      <c r="B39" s="20"/>
      <c r="C39" s="20"/>
      <c r="D39" s="20"/>
      <c r="E39" s="21" t="s">
        <v>41</v>
      </c>
      <c r="F39" s="20"/>
      <c r="G39" s="20"/>
    </row>
  </sheetData>
  <mergeCells count="4">
    <mergeCell ref="A2:D2"/>
    <mergeCell ref="B12:C12"/>
    <mergeCell ref="B5:C5"/>
    <mergeCell ref="B21:C21"/>
  </mergeCells>
  <pageMargins left="0.7" right="0.7" top="0.75" bottom="0.75" header="0.3" footer="0.3"/>
  <pageSetup paperSize="9" scale="86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6"/>
  <sheetViews>
    <sheetView workbookViewId="0">
      <selection activeCell="G13" sqref="G13"/>
    </sheetView>
  </sheetViews>
  <sheetFormatPr baseColWidth="10" defaultColWidth="8.83203125" defaultRowHeight="15" x14ac:dyDescent="0.2"/>
  <cols>
    <col min="1" max="1" width="55.33203125" customWidth="1"/>
    <col min="2" max="2" width="18.83203125" customWidth="1"/>
  </cols>
  <sheetData>
    <row r="2" spans="1:4" ht="37" thickBot="1" x14ac:dyDescent="0.45">
      <c r="A2" s="47" t="s">
        <v>42</v>
      </c>
      <c r="B2" s="47"/>
      <c r="C2" s="47"/>
      <c r="D2" s="47"/>
    </row>
    <row r="3" spans="1:4" ht="16" thickTop="1" x14ac:dyDescent="0.2"/>
    <row r="4" spans="1:4" x14ac:dyDescent="0.2">
      <c r="A4" t="s">
        <v>120</v>
      </c>
    </row>
    <row r="6" spans="1:4" x14ac:dyDescent="0.2">
      <c r="A6" t="s">
        <v>19</v>
      </c>
    </row>
    <row r="7" spans="1:4" ht="16" thickBot="1" x14ac:dyDescent="0.25">
      <c r="A7" s="14" t="s">
        <v>28</v>
      </c>
      <c r="B7" s="15">
        <v>0</v>
      </c>
    </row>
    <row r="8" spans="1:4" ht="16" thickTop="1" x14ac:dyDescent="0.2"/>
    <row r="9" spans="1:4" x14ac:dyDescent="0.2">
      <c r="A9" t="s">
        <v>30</v>
      </c>
    </row>
    <row r="10" spans="1:4" x14ac:dyDescent="0.2">
      <c r="A10" t="s">
        <v>0</v>
      </c>
      <c r="B10" s="3">
        <f>'Mutaties 2019 tm 1e kw 2023'!C38+'Mutaties 2019 tm 1e kw 2023'!C34+'Mutaties 2019 tm 1e kw 2023'!C32+'Mutaties 2019 tm 1e kw 2023'!C30+'Mutaties 2019 tm 1e kw 2023'!C29+'Mutaties 2019 tm 1e kw 2023'!C27+'Mutaties 2019 tm 1e kw 2023'!C26+'Mutaties 2019 tm 1e kw 2023'!C25+'Mutaties 2019 tm 1e kw 2023'!C24+'Mutaties 2019 tm 1e kw 2023'!C22+'Mutaties 2019 tm 1e kw 2023'!C21+'Mutaties 2019 tm 1e kw 2023'!C11</f>
        <v>-119.40000000000002</v>
      </c>
    </row>
    <row r="11" spans="1:4" x14ac:dyDescent="0.2">
      <c r="A11" t="s">
        <v>20</v>
      </c>
      <c r="B11" s="3">
        <f>'Mutaties 2019 tm 1e kw 2023'!C33</f>
        <v>-56.87</v>
      </c>
    </row>
    <row r="12" spans="1:4" x14ac:dyDescent="0.2">
      <c r="A12" t="s">
        <v>121</v>
      </c>
      <c r="B12" s="4">
        <f>'Mutaties 2019 tm 1e kw 2023'!C37+'Mutaties 2019 tm 1e kw 2023'!C36+'Mutaties 2019 tm 1e kw 2023'!C35+'Mutaties 2019 tm 1e kw 2023'!C31+'Mutaties 2019 tm 1e kw 2023'!C28+'Mutaties 2019 tm 1e kw 2023'!C23+'Mutaties 2019 tm 1e kw 2023'!C20+'Mutaties 2019 tm 1e kw 2023'!C19+'Mutaties 2019 tm 1e kw 2023'!C18+'Mutaties 2019 tm 1e kw 2023'!C17+'Mutaties 2019 tm 1e kw 2023'!C16+'Mutaties 2019 tm 1e kw 2023'!C15+'Mutaties 2019 tm 1e kw 2023'!C14+'Mutaties 2019 tm 1e kw 2023'!C13+'Mutaties 2019 tm 1e kw 2023'!C12</f>
        <v>-16600</v>
      </c>
      <c r="C12" t="s">
        <v>31</v>
      </c>
    </row>
    <row r="13" spans="1:4" ht="16" thickBot="1" x14ac:dyDescent="0.25">
      <c r="A13" s="14" t="s">
        <v>27</v>
      </c>
      <c r="B13" s="16">
        <f>SUM(B10:B12)</f>
        <v>-16776.27</v>
      </c>
    </row>
    <row r="14" spans="1:4" ht="16" thickTop="1" x14ac:dyDescent="0.2"/>
    <row r="15" spans="1:4" ht="16" thickBot="1" x14ac:dyDescent="0.25">
      <c r="A15" s="14" t="s">
        <v>122</v>
      </c>
      <c r="B15" s="16">
        <f>B13</f>
        <v>-16776.27</v>
      </c>
    </row>
    <row r="16" spans="1:4" ht="16" thickTop="1" x14ac:dyDescent="0.2">
      <c r="A16" s="44" t="s">
        <v>123</v>
      </c>
      <c r="B16" s="45">
        <f>'Mutaties 2019 tm 1e kw 2023'!C39+'W&amp;V'!B15-Balans!B23</f>
        <v>0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2"/>
  <sheetViews>
    <sheetView workbookViewId="0">
      <selection activeCell="F10" sqref="F10"/>
    </sheetView>
  </sheetViews>
  <sheetFormatPr baseColWidth="10" defaultColWidth="8.83203125" defaultRowHeight="15" x14ac:dyDescent="0.2"/>
  <cols>
    <col min="2" max="2" width="47" customWidth="1"/>
    <col min="3" max="3" width="22.6640625" customWidth="1"/>
  </cols>
  <sheetData>
    <row r="1" spans="1:4" x14ac:dyDescent="0.2">
      <c r="A1" t="s">
        <v>72</v>
      </c>
    </row>
    <row r="3" spans="1:4" x14ac:dyDescent="0.2">
      <c r="A3" t="s">
        <v>87</v>
      </c>
      <c r="B3" t="s">
        <v>88</v>
      </c>
      <c r="C3" t="s">
        <v>89</v>
      </c>
      <c r="D3" t="s">
        <v>90</v>
      </c>
    </row>
    <row r="4" spans="1:4" x14ac:dyDescent="0.2">
      <c r="A4" t="s">
        <v>73</v>
      </c>
      <c r="B4" t="s">
        <v>91</v>
      </c>
      <c r="C4" t="s">
        <v>92</v>
      </c>
      <c r="D4" s="46">
        <v>1000</v>
      </c>
    </row>
    <row r="5" spans="1:4" x14ac:dyDescent="0.2">
      <c r="A5" t="s">
        <v>2</v>
      </c>
      <c r="B5" t="s">
        <v>104</v>
      </c>
      <c r="D5" s="46">
        <v>500</v>
      </c>
    </row>
    <row r="6" spans="1:4" x14ac:dyDescent="0.2">
      <c r="B6" t="s">
        <v>105</v>
      </c>
      <c r="D6" s="46">
        <v>500</v>
      </c>
    </row>
    <row r="7" spans="1:4" x14ac:dyDescent="0.2">
      <c r="A7" t="s">
        <v>74</v>
      </c>
      <c r="B7" t="s">
        <v>93</v>
      </c>
      <c r="C7" t="s">
        <v>95</v>
      </c>
      <c r="D7" s="46">
        <v>1000</v>
      </c>
    </row>
    <row r="8" spans="1:4" x14ac:dyDescent="0.2">
      <c r="A8" t="s">
        <v>75</v>
      </c>
      <c r="D8" s="46"/>
    </row>
    <row r="9" spans="1:4" x14ac:dyDescent="0.2">
      <c r="D9" s="46"/>
    </row>
    <row r="10" spans="1:4" x14ac:dyDescent="0.2">
      <c r="A10" t="s">
        <v>76</v>
      </c>
      <c r="B10" t="s">
        <v>98</v>
      </c>
      <c r="C10" t="s">
        <v>99</v>
      </c>
      <c r="D10" s="46">
        <v>1000</v>
      </c>
    </row>
    <row r="11" spans="1:4" x14ac:dyDescent="0.2">
      <c r="A11" t="s">
        <v>77</v>
      </c>
      <c r="B11" t="s">
        <v>100</v>
      </c>
      <c r="C11" t="s">
        <v>101</v>
      </c>
      <c r="D11" s="46">
        <v>500</v>
      </c>
    </row>
    <row r="12" spans="1:4" x14ac:dyDescent="0.2">
      <c r="B12" t="s">
        <v>102</v>
      </c>
      <c r="C12" t="s">
        <v>103</v>
      </c>
      <c r="D12" s="46">
        <v>500</v>
      </c>
    </row>
    <row r="13" spans="1:4" x14ac:dyDescent="0.2">
      <c r="A13" t="s">
        <v>78</v>
      </c>
      <c r="B13" t="s">
        <v>96</v>
      </c>
      <c r="C13" t="s">
        <v>97</v>
      </c>
      <c r="D13" s="46">
        <v>1000</v>
      </c>
    </row>
    <row r="14" spans="1:4" x14ac:dyDescent="0.2">
      <c r="A14" t="s">
        <v>79</v>
      </c>
      <c r="B14" t="s">
        <v>96</v>
      </c>
      <c r="C14" t="s">
        <v>97</v>
      </c>
      <c r="D14" s="46">
        <v>1000</v>
      </c>
    </row>
    <row r="15" spans="1:4" x14ac:dyDescent="0.2">
      <c r="A15" t="s">
        <v>80</v>
      </c>
      <c r="B15" t="s">
        <v>96</v>
      </c>
      <c r="C15" t="s">
        <v>97</v>
      </c>
      <c r="D15" s="46">
        <v>1000</v>
      </c>
    </row>
    <row r="16" spans="1:4" x14ac:dyDescent="0.2">
      <c r="A16" t="s">
        <v>81</v>
      </c>
      <c r="D16" s="46"/>
    </row>
    <row r="17" spans="1:4" x14ac:dyDescent="0.2">
      <c r="A17" t="s">
        <v>82</v>
      </c>
      <c r="B17" t="s">
        <v>96</v>
      </c>
      <c r="C17" t="s">
        <v>97</v>
      </c>
      <c r="D17" s="46">
        <v>1000</v>
      </c>
    </row>
    <row r="18" spans="1:4" x14ac:dyDescent="0.2">
      <c r="A18" t="s">
        <v>83</v>
      </c>
      <c r="D18" s="46"/>
    </row>
    <row r="19" spans="1:4" x14ac:dyDescent="0.2">
      <c r="D19" s="46"/>
    </row>
    <row r="20" spans="1:4" x14ac:dyDescent="0.2">
      <c r="A20" t="s">
        <v>84</v>
      </c>
      <c r="D20" s="46"/>
    </row>
    <row r="21" spans="1:4" x14ac:dyDescent="0.2">
      <c r="A21" t="s">
        <v>85</v>
      </c>
      <c r="D21" s="46"/>
    </row>
    <row r="22" spans="1:4" x14ac:dyDescent="0.2">
      <c r="A22" t="s">
        <v>86</v>
      </c>
      <c r="B22" t="s">
        <v>108</v>
      </c>
      <c r="C22" t="s">
        <v>94</v>
      </c>
      <c r="D22" s="46"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Mutaties 2019 tm 1e kw 2023</vt:lpstr>
      <vt:lpstr>Balans</vt:lpstr>
      <vt:lpstr>W&amp;V</vt:lpstr>
      <vt:lpstr>Blad1</vt:lpstr>
      <vt:lpstr>Balans!Afdrukbereik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Steenhuis</dc:creator>
  <cp:lastModifiedBy>Microsoft Office-gebruiker</cp:lastModifiedBy>
  <dcterms:created xsi:type="dcterms:W3CDTF">2020-02-10T10:16:58Z</dcterms:created>
  <dcterms:modified xsi:type="dcterms:W3CDTF">2024-03-14T10:59:11Z</dcterms:modified>
</cp:coreProperties>
</file>